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-FILEPRINT\LHFA_Share\LouisianaHousingAuthority\BoS CoC\FY2017 CoC Competition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7" i="1"/>
  <c r="G16" i="1"/>
  <c r="G15" i="1"/>
  <c r="G19" i="1"/>
  <c r="G12" i="1"/>
  <c r="G14" i="1"/>
  <c r="G13" i="1"/>
  <c r="G18" i="1"/>
  <c r="G11" i="1"/>
  <c r="G10" i="1"/>
  <c r="G8" i="1"/>
  <c r="G7" i="1"/>
  <c r="G9" i="1"/>
  <c r="G6" i="1"/>
  <c r="G5" i="1"/>
</calcChain>
</file>

<file path=xl/sharedStrings.xml><?xml version="1.0" encoding="utf-8"?>
<sst xmlns="http://schemas.openxmlformats.org/spreadsheetml/2006/main" count="86" uniqueCount="45">
  <si>
    <t>Recipient</t>
  </si>
  <si>
    <t>Sub-Recipient (if applicable)</t>
  </si>
  <si>
    <t>Project Name</t>
  </si>
  <si>
    <t>Project Type</t>
  </si>
  <si>
    <t>Total Funding</t>
  </si>
  <si>
    <t>Louisiana Housing Corporation</t>
  </si>
  <si>
    <t>n/a</t>
  </si>
  <si>
    <t>PH</t>
  </si>
  <si>
    <t>Calcasieu Parish Police Jury Housing Department</t>
  </si>
  <si>
    <t>Regional Coordinated Entry Program</t>
  </si>
  <si>
    <t>SSO</t>
  </si>
  <si>
    <t>HAART</t>
  </si>
  <si>
    <t>TH</t>
  </si>
  <si>
    <t>2016 VOA Home at Last</t>
  </si>
  <si>
    <t>HMIS</t>
  </si>
  <si>
    <t>St. Vincent de Paul</t>
  </si>
  <si>
    <t>2016 Service Net</t>
  </si>
  <si>
    <t>2016 SVDP Coordinated Assessment Project</t>
  </si>
  <si>
    <t>Admin</t>
  </si>
  <si>
    <t>Capital Area Alliance for the Homeless CoC</t>
  </si>
  <si>
    <t>Volunteers of America - Greater Baton Rouge</t>
  </si>
  <si>
    <t>2016 SVDP  PH Project</t>
  </si>
  <si>
    <t>2016 HAART Hope &amp; Healing</t>
  </si>
  <si>
    <t>2016 Homes from the HAART</t>
  </si>
  <si>
    <t>2016 Maison des Ami</t>
  </si>
  <si>
    <t>2016 OLOL St. Anthony's House</t>
  </si>
  <si>
    <t>2016 Options Villa</t>
  </si>
  <si>
    <t>2016 SVDP Myriam's House</t>
  </si>
  <si>
    <t>2016 VOA Outreach</t>
  </si>
  <si>
    <t>2016 Youth Oasis</t>
  </si>
  <si>
    <t>2016 OBH Permanent Housing</t>
  </si>
  <si>
    <t>Louisiana State Permanent Supportive Housing Initiative</t>
  </si>
  <si>
    <t>Louisiana Housing Corporation-RRH</t>
  </si>
  <si>
    <t>2016 Rural Supportive Housing</t>
  </si>
  <si>
    <t>2016 Housing First</t>
  </si>
  <si>
    <t>Maison des Ami</t>
  </si>
  <si>
    <t>Options Villa</t>
  </si>
  <si>
    <t>Youth Oasis</t>
  </si>
  <si>
    <t>O'Brien House</t>
  </si>
  <si>
    <t>Our Lady of the Lake</t>
  </si>
  <si>
    <t>Leasing</t>
  </si>
  <si>
    <t>310INFO/211 HMIS</t>
  </si>
  <si>
    <t>Louisiana Balance of State Continuum of Care</t>
  </si>
  <si>
    <t>FY 2017 CoC Program Renewal Projects</t>
  </si>
  <si>
    <t>Match Requirement (25% excl. leasing)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</si>
</sst>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2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41" fontId="0" fillId="0" borderId="0" xfId="0" applyNumberFormat="1" applyFill="1"/>
    <xf numFmtId="41" fontId="4" fillId="0" borderId="0" xfId="1" applyNumberFormat="1" applyFont="1" applyFill="1"/>
    <xf numFmtId="0" fontId="6" fillId="0" borderId="0" xfId="0" applyFont="1" applyFill="1"/>
    <xf numFmtId="42" fontId="6" fillId="0" borderId="0" xfId="1" applyNumberFormat="1" applyFont="1" applyFill="1"/>
    <xf numFmtId="0" fontId="2" fillId="0" borderId="0" xfId="0" applyFont="1" applyFill="1" applyAlignment="1">
      <alignment wrapText="1"/>
    </xf>
    <xf numFmtId="42" fontId="1" fillId="0" borderId="0" xfId="1" applyNumberFormat="1" applyFont="1" applyFill="1" applyAlignment="1">
      <alignment wrapText="1"/>
    </xf>
    <xf numFmtId="42" fontId="3" fillId="0" borderId="0" xfId="1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5" fillId="0" borderId="0" xfId="1" applyNumberFormat="1" applyFont="1" applyFill="1"/>
    <xf numFmtId="42" fontId="0" fillId="0" borderId="0" xfId="1" applyNumberFormat="1" applyFont="1" applyFill="1"/>
    <xf numFmtId="41" fontId="1" fillId="3" borderId="0" xfId="1" applyNumberFormat="1" applyFont="1" applyFill="1"/>
    <xf numFmtId="41" fontId="1" fillId="2" borderId="0" xfId="1" applyNumberFormat="1" applyFont="1" applyFill="1"/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3" formatCode="_(* #,##0_);_(* \(#,##0\);_(* &quot;-&quot;_);_(@_)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H23" headerRowDxfId="5" dataDxfId="3" totalsRowDxfId="4">
  <autoFilter ref="A4:H23"/>
  <sortState ref="A5:H23">
    <sortCondition ref="A4:A23"/>
  </sortState>
  <tableColumns count="8">
    <tableColumn id="1" name="Recipient" totalsRowLabel="Total" dataDxfId="10"/>
    <tableColumn id="2" name="Sub-Recipient (if applicable)" dataDxfId="9"/>
    <tableColumn id="3" name="Project Name" dataDxfId="8"/>
    <tableColumn id="4" name="Project Type" dataDxfId="2"/>
    <tableColumn id="5" name="Total Funding" dataDxfId="0" dataCellStyle="Currency"/>
    <tableColumn id="8" name="Leasing" dataDxfId="1" totalsRowDxfId="12" dataCellStyle="Currency"/>
    <tableColumn id="6" name="Match Requirement (25% excl. leasing)" dataDxfId="7">
      <calculatedColumnFormula>ROUNDUP((Table1[[#This Row],[Total Funding]]-Table1[[#This Row],[Leasing]])*0.25,0)</calculatedColumnFormula>
    </tableColumn>
    <tableColumn id="7" name="Admin" totalsRowFunction="sum" dataDxfId="6" totalsRowDxf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9" sqref="C19"/>
    </sheetView>
  </sheetViews>
  <sheetFormatPr defaultRowHeight="15" x14ac:dyDescent="0.25"/>
  <cols>
    <col min="1" max="1" width="43.42578125" style="1" customWidth="1"/>
    <col min="2" max="2" width="41.7109375" style="1" bestFit="1" customWidth="1"/>
    <col min="3" max="3" width="52.140625" style="1" bestFit="1" customWidth="1"/>
    <col min="4" max="4" width="14.28515625" style="1" bestFit="1" customWidth="1"/>
    <col min="5" max="5" width="15.85546875" style="11" bestFit="1" customWidth="1"/>
    <col min="6" max="6" width="15.85546875" style="11" customWidth="1"/>
    <col min="7" max="7" width="19.42578125" style="1" customWidth="1"/>
    <col min="8" max="8" width="11.140625" style="1" bestFit="1" customWidth="1"/>
    <col min="9" max="16384" width="9.140625" style="1"/>
  </cols>
  <sheetData>
    <row r="1" spans="1:8" s="4" customFormat="1" ht="26.25" x14ac:dyDescent="0.4">
      <c r="A1" s="4" t="s">
        <v>42</v>
      </c>
      <c r="E1" s="5"/>
      <c r="F1" s="5"/>
    </row>
    <row r="2" spans="1:8" s="4" customFormat="1" ht="26.25" x14ac:dyDescent="0.4">
      <c r="A2" s="4" t="s">
        <v>43</v>
      </c>
      <c r="E2" s="5"/>
      <c r="F2" s="5"/>
    </row>
    <row r="4" spans="1:8" s="9" customFormat="1" ht="30.7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8" t="s">
        <v>40</v>
      </c>
      <c r="G4" s="6" t="s">
        <v>44</v>
      </c>
      <c r="H4" s="6" t="s">
        <v>18</v>
      </c>
    </row>
    <row r="5" spans="1:8" x14ac:dyDescent="0.25">
      <c r="A5" s="1" t="s">
        <v>8</v>
      </c>
      <c r="B5" s="1" t="s">
        <v>6</v>
      </c>
      <c r="C5" s="1" t="s">
        <v>9</v>
      </c>
      <c r="D5" s="1" t="s">
        <v>10</v>
      </c>
      <c r="E5" s="12">
        <v>182144</v>
      </c>
      <c r="F5" s="3">
        <v>0</v>
      </c>
      <c r="G5" s="2">
        <f>ROUNDUP((Table1[[#This Row],[Total Funding]]-Table1[[#This Row],[Leasing]])*0.25,0)</f>
        <v>45536</v>
      </c>
      <c r="H5" s="2">
        <v>16558</v>
      </c>
    </row>
    <row r="6" spans="1:8" x14ac:dyDescent="0.25">
      <c r="A6" s="1" t="s">
        <v>19</v>
      </c>
      <c r="B6" s="1" t="s">
        <v>20</v>
      </c>
      <c r="C6" s="1" t="s">
        <v>13</v>
      </c>
      <c r="D6" s="1" t="s">
        <v>7</v>
      </c>
      <c r="E6" s="13">
        <v>98460</v>
      </c>
      <c r="F6" s="3">
        <v>71427</v>
      </c>
      <c r="G6" s="2">
        <f>ROUNDUP((Table1[[#This Row],[Total Funding]]-Table1[[#This Row],[Leasing]])*0.25,0)</f>
        <v>6759</v>
      </c>
      <c r="H6" s="2">
        <v>5840</v>
      </c>
    </row>
    <row r="7" spans="1:8" x14ac:dyDescent="0.25">
      <c r="A7" s="1" t="s">
        <v>19</v>
      </c>
      <c r="B7" s="1" t="s">
        <v>15</v>
      </c>
      <c r="C7" s="1" t="s">
        <v>21</v>
      </c>
      <c r="D7" s="1" t="s">
        <v>7</v>
      </c>
      <c r="E7" s="12">
        <v>82925</v>
      </c>
      <c r="F7" s="3">
        <v>0</v>
      </c>
      <c r="G7" s="2">
        <f>ROUNDUP((Table1[[#This Row],[Total Funding]]-Table1[[#This Row],[Leasing]])*0.25,0)</f>
        <v>20732</v>
      </c>
      <c r="H7" s="2">
        <v>5425</v>
      </c>
    </row>
    <row r="8" spans="1:8" x14ac:dyDescent="0.25">
      <c r="A8" s="1" t="s">
        <v>19</v>
      </c>
      <c r="B8" s="1" t="s">
        <v>15</v>
      </c>
      <c r="C8" s="1" t="s">
        <v>17</v>
      </c>
      <c r="D8" s="1" t="s">
        <v>10</v>
      </c>
      <c r="E8" s="13">
        <v>75400</v>
      </c>
      <c r="F8" s="3">
        <v>0</v>
      </c>
      <c r="G8" s="2">
        <f>ROUNDUP((Table1[[#This Row],[Total Funding]]-Table1[[#This Row],[Leasing]])*0.25,0)</f>
        <v>18850</v>
      </c>
      <c r="H8" s="2">
        <v>4900</v>
      </c>
    </row>
    <row r="9" spans="1:8" x14ac:dyDescent="0.25">
      <c r="A9" s="1" t="s">
        <v>19</v>
      </c>
      <c r="B9" s="1" t="s">
        <v>6</v>
      </c>
      <c r="C9" s="1" t="s">
        <v>16</v>
      </c>
      <c r="D9" s="1" t="s">
        <v>14</v>
      </c>
      <c r="E9" s="12">
        <v>129198</v>
      </c>
      <c r="F9" s="3">
        <v>0</v>
      </c>
      <c r="G9" s="2">
        <f>ROUNDUP((Table1[[#This Row],[Total Funding]]-Table1[[#This Row],[Leasing]])*0.25,0)</f>
        <v>32300</v>
      </c>
      <c r="H9" s="2">
        <v>0</v>
      </c>
    </row>
    <row r="10" spans="1:8" x14ac:dyDescent="0.25">
      <c r="A10" s="1" t="s">
        <v>11</v>
      </c>
      <c r="B10" s="1" t="s">
        <v>6</v>
      </c>
      <c r="C10" s="1" t="s">
        <v>22</v>
      </c>
      <c r="D10" s="1" t="s">
        <v>7</v>
      </c>
      <c r="E10" s="13">
        <v>209534</v>
      </c>
      <c r="F10" s="3">
        <v>118138</v>
      </c>
      <c r="G10" s="2">
        <f>ROUNDUP((Table1[[#This Row],[Total Funding]]-Table1[[#This Row],[Leasing]])*0.25,0)</f>
        <v>22849</v>
      </c>
      <c r="H10" s="2">
        <v>6964</v>
      </c>
    </row>
    <row r="11" spans="1:8" x14ac:dyDescent="0.25">
      <c r="A11" s="1" t="s">
        <v>11</v>
      </c>
      <c r="B11" s="1" t="s">
        <v>6</v>
      </c>
      <c r="C11" s="1" t="s">
        <v>23</v>
      </c>
      <c r="D11" s="1" t="s">
        <v>7</v>
      </c>
      <c r="E11" s="12">
        <v>94629</v>
      </c>
      <c r="F11" s="3">
        <v>76613</v>
      </c>
      <c r="G11" s="2">
        <f>ROUNDUP((Table1[[#This Row],[Total Funding]]-Table1[[#This Row],[Leasing]])*0.25,0)</f>
        <v>4504</v>
      </c>
      <c r="H11" s="2">
        <v>5460</v>
      </c>
    </row>
    <row r="12" spans="1:8" x14ac:dyDescent="0.25">
      <c r="A12" s="1" t="s">
        <v>5</v>
      </c>
      <c r="B12" s="1" t="s">
        <v>37</v>
      </c>
      <c r="C12" s="1" t="s">
        <v>29</v>
      </c>
      <c r="D12" s="1" t="s">
        <v>12</v>
      </c>
      <c r="E12" s="13">
        <v>64874</v>
      </c>
      <c r="F12" s="3">
        <v>0</v>
      </c>
      <c r="G12" s="2">
        <f>ROUNDUP((Table1[[#This Row],[Total Funding]]-Table1[[#This Row],[Leasing]])*0.25,0)</f>
        <v>16219</v>
      </c>
      <c r="H12" s="2">
        <v>4244</v>
      </c>
    </row>
    <row r="13" spans="1:8" x14ac:dyDescent="0.25">
      <c r="A13" s="1" t="s">
        <v>5</v>
      </c>
      <c r="B13" s="1" t="s">
        <v>39</v>
      </c>
      <c r="C13" s="1" t="s">
        <v>25</v>
      </c>
      <c r="D13" s="1" t="s">
        <v>7</v>
      </c>
      <c r="E13" s="12">
        <v>43616</v>
      </c>
      <c r="F13" s="3">
        <v>0</v>
      </c>
      <c r="G13" s="2">
        <f>ROUNDUP((Table1[[#This Row],[Total Funding]]-Table1[[#This Row],[Leasing]])*0.25,0)</f>
        <v>10904</v>
      </c>
      <c r="H13" s="2">
        <v>2660</v>
      </c>
    </row>
    <row r="14" spans="1:8" x14ac:dyDescent="0.25">
      <c r="A14" s="1" t="s">
        <v>5</v>
      </c>
      <c r="B14" s="1" t="s">
        <v>36</v>
      </c>
      <c r="C14" s="1" t="s">
        <v>26</v>
      </c>
      <c r="D14" s="1" t="s">
        <v>7</v>
      </c>
      <c r="E14" s="13">
        <v>192859</v>
      </c>
      <c r="F14" s="3">
        <v>0</v>
      </c>
      <c r="G14" s="2">
        <f>ROUNDUP((Table1[[#This Row],[Total Funding]]-Table1[[#This Row],[Leasing]])*0.25,0)</f>
        <v>48215</v>
      </c>
      <c r="H14" s="2">
        <v>8562</v>
      </c>
    </row>
    <row r="15" spans="1:8" x14ac:dyDescent="0.25">
      <c r="A15" s="1" t="s">
        <v>5</v>
      </c>
      <c r="B15" s="1" t="s">
        <v>6</v>
      </c>
      <c r="C15" s="1" t="s">
        <v>31</v>
      </c>
      <c r="D15" s="1" t="s">
        <v>7</v>
      </c>
      <c r="E15" s="13">
        <v>11525949</v>
      </c>
      <c r="F15" s="3">
        <v>0</v>
      </c>
      <c r="G15" s="2">
        <f>ROUNDUP((Table1[[#This Row],[Total Funding]]-Table1[[#This Row],[Leasing]])*0.25,0)</f>
        <v>2881488</v>
      </c>
      <c r="H15" s="2">
        <v>713025</v>
      </c>
    </row>
    <row r="16" spans="1:8" x14ac:dyDescent="0.25">
      <c r="A16" s="1" t="s">
        <v>5</v>
      </c>
      <c r="B16" s="1" t="s">
        <v>6</v>
      </c>
      <c r="C16" s="1" t="s">
        <v>32</v>
      </c>
      <c r="D16" s="1" t="s">
        <v>7</v>
      </c>
      <c r="E16" s="12">
        <v>590924</v>
      </c>
      <c r="F16" s="3">
        <v>0</v>
      </c>
      <c r="G16" s="2">
        <f>ROUNDUP((Table1[[#This Row],[Total Funding]]-Table1[[#This Row],[Leasing]])*0.25,0)</f>
        <v>147731</v>
      </c>
      <c r="H16" s="2">
        <v>53702</v>
      </c>
    </row>
    <row r="17" spans="1:8" x14ac:dyDescent="0.25">
      <c r="A17" s="1" t="s">
        <v>5</v>
      </c>
      <c r="B17" s="1" t="s">
        <v>6</v>
      </c>
      <c r="C17" s="1" t="s">
        <v>41</v>
      </c>
      <c r="D17" s="1" t="s">
        <v>14</v>
      </c>
      <c r="E17" s="13">
        <v>110394</v>
      </c>
      <c r="F17" s="10">
        <v>0</v>
      </c>
      <c r="G17" s="2">
        <f>ROUNDUP((Table1[[#This Row],[Total Funding]]-Table1[[#This Row],[Leasing]])*0.25,0)</f>
        <v>27599</v>
      </c>
      <c r="H17" s="2">
        <v>7222</v>
      </c>
    </row>
    <row r="18" spans="1:8" x14ac:dyDescent="0.25">
      <c r="A18" s="1" t="s">
        <v>5</v>
      </c>
      <c r="B18" s="1" t="s">
        <v>35</v>
      </c>
      <c r="C18" s="1" t="s">
        <v>24</v>
      </c>
      <c r="D18" s="1" t="s">
        <v>12</v>
      </c>
      <c r="E18" s="12">
        <v>147687</v>
      </c>
      <c r="F18" s="3">
        <v>0</v>
      </c>
      <c r="G18" s="2">
        <f>ROUNDUP((Table1[[#This Row],[Total Funding]]-Table1[[#This Row],[Leasing]])*0.25,0)</f>
        <v>36922</v>
      </c>
      <c r="H18" s="2">
        <v>6734</v>
      </c>
    </row>
    <row r="19" spans="1:8" x14ac:dyDescent="0.25">
      <c r="A19" s="1" t="s">
        <v>38</v>
      </c>
      <c r="B19" s="1" t="s">
        <v>6</v>
      </c>
      <c r="C19" s="1" t="s">
        <v>30</v>
      </c>
      <c r="D19" s="1" t="s">
        <v>7</v>
      </c>
      <c r="E19" s="12">
        <v>23463</v>
      </c>
      <c r="F19" s="3">
        <v>0</v>
      </c>
      <c r="G19" s="2">
        <f>ROUNDUP((Table1[[#This Row],[Total Funding]]-Table1[[#This Row],[Leasing]])*0.25,0)</f>
        <v>5866</v>
      </c>
      <c r="H19" s="2">
        <v>1364</v>
      </c>
    </row>
    <row r="20" spans="1:8" x14ac:dyDescent="0.25">
      <c r="A20" s="1" t="s">
        <v>15</v>
      </c>
      <c r="B20" s="1" t="s">
        <v>6</v>
      </c>
      <c r="C20" s="1" t="s">
        <v>27</v>
      </c>
      <c r="D20" s="1" t="s">
        <v>7</v>
      </c>
      <c r="E20" s="13">
        <v>107179</v>
      </c>
      <c r="F20" s="3">
        <v>0</v>
      </c>
      <c r="G20" s="2">
        <f>ROUNDUP((Table1[[#This Row],[Total Funding]]-Table1[[#This Row],[Leasing]])*0.25,0)</f>
        <v>26795</v>
      </c>
      <c r="H20" s="2">
        <v>6381</v>
      </c>
    </row>
    <row r="21" spans="1:8" x14ac:dyDescent="0.25">
      <c r="A21" s="1" t="s">
        <v>20</v>
      </c>
      <c r="B21" s="1" t="s">
        <v>6</v>
      </c>
      <c r="C21" s="1" t="s">
        <v>28</v>
      </c>
      <c r="D21" s="1" t="s">
        <v>10</v>
      </c>
      <c r="E21" s="12">
        <v>64626</v>
      </c>
      <c r="F21" s="3">
        <v>0</v>
      </c>
      <c r="G21" s="2">
        <f>ROUNDUP((Table1[[#This Row],[Total Funding]]-Table1[[#This Row],[Leasing]])*0.25,0)</f>
        <v>16157</v>
      </c>
      <c r="H21" s="2">
        <v>4227</v>
      </c>
    </row>
    <row r="22" spans="1:8" x14ac:dyDescent="0.25">
      <c r="A22" s="1" t="s">
        <v>20</v>
      </c>
      <c r="B22" s="1" t="s">
        <v>6</v>
      </c>
      <c r="C22" s="1" t="s">
        <v>33</v>
      </c>
      <c r="D22" s="1" t="s">
        <v>7</v>
      </c>
      <c r="E22" s="13">
        <v>133217</v>
      </c>
      <c r="F22" s="3">
        <v>67344</v>
      </c>
      <c r="G22" s="2">
        <f>ROUNDUP((Table1[[#This Row],[Total Funding]]-Table1[[#This Row],[Leasing]])*0.25,0)</f>
        <v>16469</v>
      </c>
      <c r="H22" s="2">
        <v>8194</v>
      </c>
    </row>
    <row r="23" spans="1:8" x14ac:dyDescent="0.25">
      <c r="A23" s="1" t="s">
        <v>20</v>
      </c>
      <c r="B23" s="1" t="s">
        <v>6</v>
      </c>
      <c r="C23" s="1" t="s">
        <v>34</v>
      </c>
      <c r="D23" s="1" t="s">
        <v>7</v>
      </c>
      <c r="E23" s="12">
        <v>196671</v>
      </c>
      <c r="F23" s="3">
        <v>107550</v>
      </c>
      <c r="G23" s="2">
        <f>ROUNDUP((Table1[[#This Row],[Total Funding]]-Table1[[#This Row],[Leasing]])*0.25,0)</f>
        <v>22281</v>
      </c>
      <c r="H23" s="2">
        <v>12033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Levine</dc:creator>
  <cp:lastModifiedBy>Gordon Levine</cp:lastModifiedBy>
  <dcterms:created xsi:type="dcterms:W3CDTF">2017-07-27T20:34:39Z</dcterms:created>
  <dcterms:modified xsi:type="dcterms:W3CDTF">2017-08-01T15:23:38Z</dcterms:modified>
</cp:coreProperties>
</file>